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25" windowHeight="6045" tabRatio="593" activeTab="0"/>
  </bookViews>
  <sheets>
    <sheet name="2019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</definedNames>
  <calcPr fullCalcOnLoad="1"/>
</workbook>
</file>

<file path=xl/sharedStrings.xml><?xml version="1.0" encoding="utf-8"?>
<sst xmlns="http://schemas.openxmlformats.org/spreadsheetml/2006/main" count="41" uniqueCount="29">
  <si>
    <t>Всего</t>
  </si>
  <si>
    <t xml:space="preserve"> </t>
  </si>
  <si>
    <t>куб.м</t>
  </si>
  <si>
    <t xml:space="preserve"> куб.м</t>
  </si>
  <si>
    <t>Учреждения</t>
  </si>
  <si>
    <t xml:space="preserve">водопотребление </t>
  </si>
  <si>
    <t>водоотведение</t>
  </si>
  <si>
    <t>гкал год</t>
  </si>
  <si>
    <t>руб</t>
  </si>
  <si>
    <t>руб.</t>
  </si>
  <si>
    <t>Приложение № 2</t>
  </si>
  <si>
    <t>МБУ"МЦИТ  Интеллект" г.Покров</t>
  </si>
  <si>
    <t>МБУ "Краеведческий музей  г.Покрова"</t>
  </si>
  <si>
    <t>МБУ "Покровская городская библиотека"</t>
  </si>
  <si>
    <t>МБУ "Покровская детская библиотека"</t>
  </si>
  <si>
    <t>МАУ ГИЦ " Покров-Медиа"</t>
  </si>
  <si>
    <t>МБУ"Стадион Покровский"</t>
  </si>
  <si>
    <t>МБУ"Дом  культуры"</t>
  </si>
  <si>
    <t>гкал</t>
  </si>
  <si>
    <t>квт</t>
  </si>
  <si>
    <t>МКУ "Центр муниципальных услуг"</t>
  </si>
  <si>
    <t>электроэнергия</t>
  </si>
  <si>
    <t xml:space="preserve">руб. </t>
  </si>
  <si>
    <t>теплоэнергия</t>
  </si>
  <si>
    <t>муниципального образования "Город Покров" на 2019 год</t>
  </si>
  <si>
    <t>Лимиты   потребления  коммунальных  услуг для бюджетных учреждений</t>
  </si>
  <si>
    <t>Приложение № 5</t>
  </si>
  <si>
    <t>к постановлению главы Администрации города</t>
  </si>
  <si>
    <t xml:space="preserve"> № 558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</si>
</sst>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4" fontId="3" fillId="0" borderId="10" xfId="0" applyNumberFormat="1" applyFont="1" applyBorder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32" borderId="12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80" zoomScaleNormal="60" zoomScaleSheetLayoutView="80" zoomScalePageLayoutView="35" workbookViewId="0" topLeftCell="A1">
      <selection activeCell="V3" sqref="V3"/>
    </sheetView>
  </sheetViews>
  <sheetFormatPr defaultColWidth="9.00390625" defaultRowHeight="12.75"/>
  <cols>
    <col min="1" max="1" width="40.375" style="1" customWidth="1"/>
    <col min="2" max="2" width="16.875" style="1" hidden="1" customWidth="1"/>
    <col min="3" max="3" width="18.00390625" style="1" customWidth="1"/>
    <col min="4" max="4" width="18.125" style="1" hidden="1" customWidth="1"/>
    <col min="5" max="5" width="10.75390625" style="1" hidden="1" customWidth="1"/>
    <col min="6" max="6" width="6.375" style="1" hidden="1" customWidth="1"/>
    <col min="7" max="7" width="20.875" style="1" customWidth="1"/>
    <col min="8" max="8" width="17.00390625" style="1" hidden="1" customWidth="1"/>
    <col min="9" max="9" width="0.12890625" style="1" hidden="1" customWidth="1"/>
    <col min="10" max="10" width="18.375" style="1" customWidth="1"/>
    <col min="11" max="11" width="0.2421875" style="1" hidden="1" customWidth="1"/>
    <col min="12" max="12" width="19.875" style="1" customWidth="1"/>
    <col min="13" max="13" width="0.12890625" style="1" hidden="1" customWidth="1"/>
    <col min="14" max="14" width="9.125" style="1" hidden="1" customWidth="1"/>
    <col min="15" max="15" width="4.375" style="1" hidden="1" customWidth="1"/>
    <col min="16" max="16" width="17.25390625" style="1" customWidth="1"/>
    <col min="17" max="17" width="0.12890625" style="1" hidden="1" customWidth="1"/>
    <col min="18" max="18" width="20.75390625" style="1" customWidth="1"/>
    <col min="19" max="19" width="12.625" style="1" hidden="1" customWidth="1"/>
    <col min="20" max="20" width="18.125" style="1" customWidth="1"/>
    <col min="21" max="21" width="15.375" style="1" hidden="1" customWidth="1"/>
    <col min="22" max="22" width="17.125" style="1" customWidth="1"/>
    <col min="23" max="16384" width="9.125" style="1" customWidth="1"/>
  </cols>
  <sheetData>
    <row r="1" spans="20:21" ht="20.25">
      <c r="T1" s="1" t="s">
        <v>26</v>
      </c>
      <c r="U1" s="5" t="s">
        <v>10</v>
      </c>
    </row>
    <row r="2" spans="18:22" ht="20.25">
      <c r="R2" s="2" t="s">
        <v>27</v>
      </c>
      <c r="S2" s="2"/>
      <c r="T2" s="2"/>
      <c r="U2" s="18"/>
      <c r="V2" s="2"/>
    </row>
    <row r="3" spans="18:22" ht="20.25">
      <c r="R3" s="39">
        <v>43347</v>
      </c>
      <c r="U3" s="5"/>
      <c r="V3" s="1" t="s">
        <v>28</v>
      </c>
    </row>
    <row r="4" ht="20.25">
      <c r="U4" s="5"/>
    </row>
    <row r="5" ht="15.75">
      <c r="U5" s="4"/>
    </row>
    <row r="6" spans="1:21" ht="23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23.25">
      <c r="A7" s="35" t="s">
        <v>24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23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10" spans="1:22" ht="27.75" customHeight="1">
      <c r="A10" s="33" t="s">
        <v>4</v>
      </c>
      <c r="B10" s="38" t="s">
        <v>23</v>
      </c>
      <c r="C10" s="38"/>
      <c r="D10" s="38"/>
      <c r="E10" s="38"/>
      <c r="F10" s="38"/>
      <c r="G10" s="38"/>
      <c r="H10" s="33" t="s">
        <v>21</v>
      </c>
      <c r="I10" s="33"/>
      <c r="J10" s="33"/>
      <c r="K10" s="33"/>
      <c r="L10" s="33"/>
      <c r="M10" s="33" t="s">
        <v>5</v>
      </c>
      <c r="N10" s="33"/>
      <c r="O10" s="33"/>
      <c r="P10" s="33"/>
      <c r="Q10" s="33"/>
      <c r="R10" s="34"/>
      <c r="S10" s="33" t="s">
        <v>6</v>
      </c>
      <c r="T10" s="33"/>
      <c r="U10" s="33"/>
      <c r="V10" s="33"/>
    </row>
    <row r="11" spans="1:22" ht="20.25">
      <c r="A11" s="37"/>
      <c r="B11" s="13" t="s">
        <v>18</v>
      </c>
      <c r="C11" s="11" t="s">
        <v>18</v>
      </c>
      <c r="D11" s="11" t="s">
        <v>9</v>
      </c>
      <c r="E11" s="11" t="s">
        <v>7</v>
      </c>
      <c r="F11" s="11" t="s">
        <v>8</v>
      </c>
      <c r="G11" s="11" t="s">
        <v>22</v>
      </c>
      <c r="H11" s="13" t="s">
        <v>19</v>
      </c>
      <c r="I11" s="11"/>
      <c r="J11" s="11" t="s">
        <v>19</v>
      </c>
      <c r="K11" s="11" t="s">
        <v>9</v>
      </c>
      <c r="L11" s="11" t="s">
        <v>9</v>
      </c>
      <c r="M11" s="13" t="s">
        <v>3</v>
      </c>
      <c r="N11" s="11" t="s">
        <v>3</v>
      </c>
      <c r="O11" s="11" t="s">
        <v>2</v>
      </c>
      <c r="P11" s="11" t="s">
        <v>2</v>
      </c>
      <c r="Q11" s="19" t="s">
        <v>9</v>
      </c>
      <c r="R11" s="11" t="s">
        <v>9</v>
      </c>
      <c r="S11" s="21" t="s">
        <v>3</v>
      </c>
      <c r="T11" s="11" t="s">
        <v>3</v>
      </c>
      <c r="U11" s="11" t="s">
        <v>9</v>
      </c>
      <c r="V11" s="11" t="s">
        <v>22</v>
      </c>
    </row>
    <row r="12" spans="1:22" ht="20.25">
      <c r="A12" s="7">
        <v>1</v>
      </c>
      <c r="B12" s="14">
        <v>2</v>
      </c>
      <c r="C12" s="8">
        <v>2</v>
      </c>
      <c r="D12" s="8">
        <v>4</v>
      </c>
      <c r="E12" s="8">
        <v>4</v>
      </c>
      <c r="F12" s="8">
        <v>5</v>
      </c>
      <c r="G12" s="8">
        <v>3</v>
      </c>
      <c r="H12" s="8">
        <v>6</v>
      </c>
      <c r="I12" s="8">
        <v>7</v>
      </c>
      <c r="J12" s="8">
        <v>4</v>
      </c>
      <c r="K12" s="8">
        <v>8</v>
      </c>
      <c r="L12" s="8">
        <v>5</v>
      </c>
      <c r="M12" s="14">
        <v>10</v>
      </c>
      <c r="N12" s="8"/>
      <c r="O12" s="8"/>
      <c r="P12" s="8">
        <v>6</v>
      </c>
      <c r="Q12" s="20">
        <v>12</v>
      </c>
      <c r="R12" s="8">
        <v>7</v>
      </c>
      <c r="S12" s="22">
        <v>14</v>
      </c>
      <c r="T12" s="8">
        <v>8</v>
      </c>
      <c r="U12" s="8">
        <v>16</v>
      </c>
      <c r="V12" s="8">
        <v>9</v>
      </c>
    </row>
    <row r="13" spans="1:22" ht="75" customHeight="1">
      <c r="A13" s="9" t="s">
        <v>11</v>
      </c>
      <c r="B13" s="15">
        <v>25.6</v>
      </c>
      <c r="C13" s="23">
        <v>397.47</v>
      </c>
      <c r="D13" s="23">
        <f>B13*2096.07</f>
        <v>53659.39200000001</v>
      </c>
      <c r="E13" s="23">
        <v>30.7</v>
      </c>
      <c r="F13" s="23">
        <f>E13*140.89*1.07</f>
        <v>4628.095609999999</v>
      </c>
      <c r="G13" s="23">
        <v>1111078.72</v>
      </c>
      <c r="H13" s="23">
        <v>5282</v>
      </c>
      <c r="I13" s="23"/>
      <c r="J13" s="23">
        <v>15216</v>
      </c>
      <c r="K13" s="23">
        <v>14705.88</v>
      </c>
      <c r="L13" s="23">
        <v>124847.28</v>
      </c>
      <c r="M13" s="24">
        <v>17.6</v>
      </c>
      <c r="N13" s="25"/>
      <c r="O13" s="25"/>
      <c r="P13" s="26">
        <v>135.64</v>
      </c>
      <c r="Q13" s="27">
        <f>M13*19.53</f>
        <v>343.72800000000007</v>
      </c>
      <c r="R13" s="26">
        <v>4067.17</v>
      </c>
      <c r="S13" s="28">
        <v>17.6</v>
      </c>
      <c r="T13" s="23">
        <v>139.64</v>
      </c>
      <c r="U13" s="23">
        <f>S13*29.98</f>
        <v>527.648</v>
      </c>
      <c r="V13" s="23">
        <v>6505.83</v>
      </c>
    </row>
    <row r="14" spans="1:22" ht="74.25" customHeight="1">
      <c r="A14" s="9" t="s">
        <v>12</v>
      </c>
      <c r="B14" s="15">
        <v>123.1</v>
      </c>
      <c r="C14" s="23">
        <v>103.662</v>
      </c>
      <c r="D14" s="23">
        <f aca="true" t="shared" si="0" ref="D14:D20">B14*2096.07</f>
        <v>258026.217</v>
      </c>
      <c r="E14" s="23"/>
      <c r="F14" s="23"/>
      <c r="G14" s="23">
        <v>289156.58</v>
      </c>
      <c r="H14" s="23">
        <v>10160</v>
      </c>
      <c r="I14" s="23">
        <v>30000</v>
      </c>
      <c r="J14" s="23">
        <v>11119</v>
      </c>
      <c r="K14" s="23">
        <v>56846.7</v>
      </c>
      <c r="L14" s="23">
        <v>91145.09</v>
      </c>
      <c r="M14" s="24">
        <v>134.86</v>
      </c>
      <c r="N14" s="25">
        <v>12</v>
      </c>
      <c r="O14" s="25"/>
      <c r="P14" s="26">
        <v>119</v>
      </c>
      <c r="Q14" s="27">
        <f aca="true" t="shared" si="1" ref="Q14:Q20">M14*19.53</f>
        <v>2633.8158000000003</v>
      </c>
      <c r="R14" s="26">
        <v>3568.96</v>
      </c>
      <c r="S14" s="28">
        <v>134.86</v>
      </c>
      <c r="T14" s="23">
        <v>122</v>
      </c>
      <c r="U14" s="23">
        <f aca="true" t="shared" si="2" ref="U14:U20">S14*29.98</f>
        <v>4043.1028000000006</v>
      </c>
      <c r="V14" s="23">
        <v>5688.62</v>
      </c>
    </row>
    <row r="15" spans="1:22" ht="77.25" customHeight="1">
      <c r="A15" s="9" t="s">
        <v>13</v>
      </c>
      <c r="B15" s="15">
        <v>126.9</v>
      </c>
      <c r="C15" s="23">
        <v>124.224</v>
      </c>
      <c r="D15" s="23">
        <f t="shared" si="0"/>
        <v>265991.28300000005</v>
      </c>
      <c r="E15" s="23"/>
      <c r="F15" s="23"/>
      <c r="G15" s="23">
        <v>346474.44</v>
      </c>
      <c r="H15" s="23">
        <v>3918</v>
      </c>
      <c r="I15" s="23">
        <v>25500</v>
      </c>
      <c r="J15" s="23">
        <v>4503</v>
      </c>
      <c r="K15" s="23">
        <v>23009.46</v>
      </c>
      <c r="L15" s="23">
        <v>36956.34</v>
      </c>
      <c r="M15" s="24">
        <v>13.83</v>
      </c>
      <c r="N15" s="25"/>
      <c r="O15" s="25"/>
      <c r="P15" s="26">
        <v>30</v>
      </c>
      <c r="Q15" s="27">
        <f t="shared" si="1"/>
        <v>270.0999</v>
      </c>
      <c r="R15" s="26">
        <v>899.55</v>
      </c>
      <c r="S15" s="28">
        <v>23.71</v>
      </c>
      <c r="T15" s="23">
        <v>30</v>
      </c>
      <c r="U15" s="23">
        <f t="shared" si="2"/>
        <v>710.8258000000001</v>
      </c>
      <c r="V15" s="23">
        <v>1397.7</v>
      </c>
    </row>
    <row r="16" spans="1:22" ht="73.5" customHeight="1">
      <c r="A16" s="9" t="s">
        <v>14</v>
      </c>
      <c r="B16" s="15">
        <v>105.4</v>
      </c>
      <c r="C16" s="23">
        <v>91.645</v>
      </c>
      <c r="D16" s="23">
        <f t="shared" si="0"/>
        <v>220925.77800000002</v>
      </c>
      <c r="E16" s="23"/>
      <c r="F16" s="23"/>
      <c r="G16" s="23">
        <v>255886</v>
      </c>
      <c r="H16" s="23">
        <v>2960</v>
      </c>
      <c r="I16" s="23">
        <v>11747</v>
      </c>
      <c r="J16" s="23">
        <v>3704</v>
      </c>
      <c r="K16" s="23">
        <v>16858.26</v>
      </c>
      <c r="L16" s="23">
        <v>30366.72</v>
      </c>
      <c r="M16" s="24">
        <v>12.1</v>
      </c>
      <c r="N16" s="25">
        <v>270</v>
      </c>
      <c r="O16" s="25">
        <v>270</v>
      </c>
      <c r="P16" s="26">
        <v>22</v>
      </c>
      <c r="Q16" s="27">
        <f t="shared" si="1"/>
        <v>236.31300000000002</v>
      </c>
      <c r="R16" s="26">
        <v>659.67</v>
      </c>
      <c r="S16" s="28">
        <v>20.75</v>
      </c>
      <c r="T16" s="23">
        <v>22</v>
      </c>
      <c r="U16" s="23">
        <f t="shared" si="2"/>
        <v>622.085</v>
      </c>
      <c r="V16" s="23">
        <v>1024.98</v>
      </c>
    </row>
    <row r="17" spans="1:22" ht="57" customHeight="1">
      <c r="A17" s="9" t="s">
        <v>15</v>
      </c>
      <c r="B17" s="15">
        <v>47.6</v>
      </c>
      <c r="C17" s="23">
        <v>48.04</v>
      </c>
      <c r="D17" s="23">
        <f t="shared" si="0"/>
        <v>99772.93200000002</v>
      </c>
      <c r="E17" s="23"/>
      <c r="F17" s="23"/>
      <c r="G17" s="23">
        <v>134331.54</v>
      </c>
      <c r="H17" s="23">
        <v>7696</v>
      </c>
      <c r="I17" s="23">
        <v>75436</v>
      </c>
      <c r="J17" s="23">
        <v>8680</v>
      </c>
      <c r="K17" s="23">
        <v>49675.82</v>
      </c>
      <c r="L17" s="23">
        <v>71088.2</v>
      </c>
      <c r="M17" s="24">
        <v>17.29</v>
      </c>
      <c r="N17" s="29"/>
      <c r="O17" s="29"/>
      <c r="P17" s="26">
        <v>30.72</v>
      </c>
      <c r="Q17" s="27">
        <f t="shared" si="1"/>
        <v>337.6737</v>
      </c>
      <c r="R17" s="26">
        <v>921.14</v>
      </c>
      <c r="S17" s="28">
        <v>29.64</v>
      </c>
      <c r="T17" s="23">
        <v>52.56</v>
      </c>
      <c r="U17" s="23">
        <f t="shared" si="2"/>
        <v>888.6072</v>
      </c>
      <c r="V17" s="23">
        <v>2448.77</v>
      </c>
    </row>
    <row r="18" spans="1:22" ht="74.25" customHeight="1">
      <c r="A18" s="9" t="s">
        <v>20</v>
      </c>
      <c r="B18" s="15">
        <v>275.6</v>
      </c>
      <c r="C18" s="23">
        <v>228.3</v>
      </c>
      <c r="D18" s="23">
        <f t="shared" si="0"/>
        <v>577676.8920000001</v>
      </c>
      <c r="E18" s="23">
        <v>69</v>
      </c>
      <c r="F18" s="23">
        <f>E18*140.89*1.07</f>
        <v>10401.9087</v>
      </c>
      <c r="G18" s="23">
        <v>650171.04</v>
      </c>
      <c r="H18" s="23">
        <v>40716</v>
      </c>
      <c r="I18" s="23">
        <v>11200</v>
      </c>
      <c r="J18" s="23">
        <v>39287</v>
      </c>
      <c r="K18" s="23">
        <v>223254.98</v>
      </c>
      <c r="L18" s="23">
        <v>322577.59</v>
      </c>
      <c r="M18" s="24">
        <v>72.62</v>
      </c>
      <c r="N18" s="29"/>
      <c r="O18" s="29"/>
      <c r="P18" s="26">
        <v>253.6</v>
      </c>
      <c r="Q18" s="27">
        <f t="shared" si="1"/>
        <v>1418.2686</v>
      </c>
      <c r="R18" s="26">
        <v>7663.8</v>
      </c>
      <c r="S18" s="28">
        <v>124.49</v>
      </c>
      <c r="T18" s="23">
        <v>336</v>
      </c>
      <c r="U18" s="23">
        <f t="shared" si="2"/>
        <v>3732.2102</v>
      </c>
      <c r="V18" s="23">
        <v>15733.58</v>
      </c>
    </row>
    <row r="19" spans="1:22" ht="67.5" customHeight="1">
      <c r="A19" s="9" t="s">
        <v>16</v>
      </c>
      <c r="B19" s="15">
        <v>317.6</v>
      </c>
      <c r="C19" s="23">
        <v>267.59</v>
      </c>
      <c r="D19" s="23">
        <f t="shared" si="0"/>
        <v>665711.832</v>
      </c>
      <c r="E19" s="23"/>
      <c r="F19" s="23"/>
      <c r="G19" s="23">
        <v>771261.21</v>
      </c>
      <c r="H19" s="23">
        <v>63188</v>
      </c>
      <c r="I19" s="23"/>
      <c r="J19" s="23">
        <v>52608</v>
      </c>
      <c r="K19" s="23">
        <v>270946.3</v>
      </c>
      <c r="L19" s="23">
        <v>430731.88</v>
      </c>
      <c r="M19" s="24">
        <v>1324.2</v>
      </c>
      <c r="N19" s="29"/>
      <c r="O19" s="29"/>
      <c r="P19" s="26">
        <v>480</v>
      </c>
      <c r="Q19" s="27">
        <f t="shared" si="1"/>
        <v>25861.626000000004</v>
      </c>
      <c r="R19" s="26">
        <v>14161.85</v>
      </c>
      <c r="S19" s="28">
        <v>402.6</v>
      </c>
      <c r="T19" s="23">
        <v>214</v>
      </c>
      <c r="U19" s="23">
        <f t="shared" si="2"/>
        <v>12069.948</v>
      </c>
      <c r="V19" s="23">
        <v>9984.18</v>
      </c>
    </row>
    <row r="20" spans="1:22" ht="70.5" customHeight="1">
      <c r="A20" s="9" t="s">
        <v>17</v>
      </c>
      <c r="B20" s="15">
        <v>639.5</v>
      </c>
      <c r="C20" s="23">
        <v>337.54</v>
      </c>
      <c r="D20" s="23">
        <f t="shared" si="0"/>
        <v>1340436.7650000001</v>
      </c>
      <c r="E20" s="23"/>
      <c r="F20" s="23"/>
      <c r="G20" s="23">
        <v>960351.43</v>
      </c>
      <c r="H20" s="23">
        <v>32402</v>
      </c>
      <c r="I20" s="23"/>
      <c r="J20" s="23">
        <v>26180</v>
      </c>
      <c r="K20" s="23">
        <v>170377.84</v>
      </c>
      <c r="L20" s="23">
        <v>213175.51</v>
      </c>
      <c r="M20" s="24">
        <v>328.48</v>
      </c>
      <c r="N20" s="29"/>
      <c r="O20" s="29"/>
      <c r="P20" s="26">
        <v>159.06</v>
      </c>
      <c r="Q20" s="27">
        <f t="shared" si="1"/>
        <v>6415.214400000001</v>
      </c>
      <c r="R20" s="26">
        <v>4780.54</v>
      </c>
      <c r="S20" s="28">
        <v>721.38</v>
      </c>
      <c r="T20" s="23">
        <v>173.47</v>
      </c>
      <c r="U20" s="23">
        <f t="shared" si="2"/>
        <v>21626.9724</v>
      </c>
      <c r="V20" s="23">
        <v>8133.62</v>
      </c>
    </row>
    <row r="21" spans="1:22" ht="59.25" customHeight="1">
      <c r="A21" s="10" t="s">
        <v>0</v>
      </c>
      <c r="B21" s="12">
        <f>SUM(B13:B20)</f>
        <v>1661.3000000000002</v>
      </c>
      <c r="C21" s="30">
        <f>C13+C14+C15+C16+C17+C18+C19+C20</f>
        <v>1598.471</v>
      </c>
      <c r="D21" s="30">
        <f>SUM(D13:D20)</f>
        <v>3482201.0910000005</v>
      </c>
      <c r="E21" s="30">
        <f>SUM(E13:E18)</f>
        <v>99.7</v>
      </c>
      <c r="F21" s="30">
        <f>SUM(F13:F18)</f>
        <v>15030.00431</v>
      </c>
      <c r="G21" s="30">
        <f>G13+G14+G15+G16+G17+G18+G19+G20</f>
        <v>4518710.96</v>
      </c>
      <c r="H21" s="30">
        <f>SUM(H13:H20)</f>
        <v>166322</v>
      </c>
      <c r="I21" s="30">
        <f>SUM(I13:I18)</f>
        <v>153883</v>
      </c>
      <c r="J21" s="30">
        <f>J13+J14+J15+J16+J17+J18+J19+J20</f>
        <v>161297</v>
      </c>
      <c r="K21" s="30">
        <f>SUM(K13:K20)</f>
        <v>825675.2399999999</v>
      </c>
      <c r="L21" s="30">
        <f>L13+L14+L15+L16+L17+L18+L19+L20</f>
        <v>1320888.61</v>
      </c>
      <c r="M21" s="30">
        <f>SUM(M13:M20)</f>
        <v>1920.98</v>
      </c>
      <c r="N21" s="30" t="e">
        <f>N13+N14+N15+N16+N17+#REF!+N18</f>
        <v>#REF!</v>
      </c>
      <c r="O21" s="30" t="e">
        <f>O13+O14+O15+O16+O17+#REF!+O18</f>
        <v>#REF!</v>
      </c>
      <c r="P21" s="30">
        <f>P13+P14+P15+P16+P17+P18+P19+P20</f>
        <v>1230.02</v>
      </c>
      <c r="Q21" s="31">
        <f>SUM(Q13:Q20)</f>
        <v>37516.739400000006</v>
      </c>
      <c r="R21" s="30">
        <f>R13+R14+R15+R16+R17+R18+R19+R20</f>
        <v>36722.68</v>
      </c>
      <c r="S21" s="32">
        <f>SUM(S13:S20)</f>
        <v>1475.0300000000002</v>
      </c>
      <c r="T21" s="30">
        <f>T13+T14+T15+T16+T17+T18+T19+T20</f>
        <v>1089.67</v>
      </c>
      <c r="U21" s="30">
        <f>SUM(U13:U20)</f>
        <v>44221.3994</v>
      </c>
      <c r="V21" s="30">
        <f>V13+V14+V15+V16+V17+V18+V19+V20</f>
        <v>50917.280000000006</v>
      </c>
    </row>
    <row r="22" spans="4:18" ht="15.75">
      <c r="D22" s="3"/>
      <c r="E22" s="3"/>
      <c r="F22" s="3"/>
      <c r="G22" s="3"/>
      <c r="I22" s="3"/>
      <c r="J22" s="3"/>
      <c r="K22" s="3"/>
      <c r="L22" s="3"/>
      <c r="Q22" s="3"/>
      <c r="R22" s="3"/>
    </row>
    <row r="24" spans="1:18" ht="23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3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23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3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3.25">
      <c r="A29" s="6"/>
      <c r="B29" s="6"/>
      <c r="C29" s="6"/>
      <c r="D29" s="6"/>
      <c r="E29" s="6"/>
      <c r="F29" s="6"/>
      <c r="G29" s="6"/>
      <c r="H29" s="6" t="s">
        <v>1</v>
      </c>
      <c r="I29" s="6"/>
      <c r="J29" s="6"/>
      <c r="K29" s="6"/>
      <c r="L29" s="6"/>
      <c r="M29" s="6"/>
      <c r="N29" s="6"/>
      <c r="O29" s="6"/>
      <c r="P29" s="6"/>
      <c r="Q29" s="6"/>
      <c r="R29" s="6"/>
    </row>
  </sheetData>
  <sheetProtection/>
  <mergeCells count="7">
    <mergeCell ref="M10:R10"/>
    <mergeCell ref="S10:V10"/>
    <mergeCell ref="A6:U6"/>
    <mergeCell ref="A7:U7"/>
    <mergeCell ref="A10:A11"/>
    <mergeCell ref="B10:G10"/>
    <mergeCell ref="H10:L10"/>
  </mergeCells>
  <printOptions/>
  <pageMargins left="1.062992125984252" right="0.4330708661417323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Елена</cp:lastModifiedBy>
  <cp:lastPrinted>2018-09-12T12:49:09Z</cp:lastPrinted>
  <dcterms:created xsi:type="dcterms:W3CDTF">2000-11-18T07:51:25Z</dcterms:created>
  <dcterms:modified xsi:type="dcterms:W3CDTF">2018-09-12T11:44:28Z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11</vt:lpwstr>
  </property>
  <property fmtid="{D5CDD505-2E9C-101B-9397-08002B2CF9AE}" pid="3" name="first_table_row1">
    <vt:lpwstr>13</vt:lpwstr>
  </property>
  <property fmtid="{D5CDD505-2E9C-101B-9397-08002B2CF9AE}" pid="4" name="first_table_row2">
    <vt:lpwstr>16</vt:lpwstr>
  </property>
  <property fmtid="{D5CDD505-2E9C-101B-9397-08002B2CF9AE}" pid="5" name="first_table_col">
    <vt:lpwstr>1</vt:lpwstr>
  </property>
  <property fmtid="{D5CDD505-2E9C-101B-9397-08002B2CF9AE}" pid="6" name="rows_to_last">
    <vt:lpwstr>6</vt:lpwstr>
  </property>
  <property fmtid="{D5CDD505-2E9C-101B-9397-08002B2CF9AE}" pid="7" name="need_bold_rows">
    <vt:lpwstr>0</vt:lpwstr>
  </property>
  <property fmtid="{D5CDD505-2E9C-101B-9397-08002B2CF9AE}" pid="8" name="bold_col_number">
    <vt:lpwstr>0</vt:lpwstr>
  </property>
  <property fmtid="{D5CDD505-2E9C-101B-9397-08002B2CF9AE}" pid="9" name="need_build_down">
    <vt:lpwstr>1</vt:lpwstr>
  </property>
  <property fmtid="{D5CDD505-2E9C-101B-9397-08002B2CF9AE}" pid="10" name="razn_down_rows">
    <vt:lpwstr>3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sheet1_last_row">
    <vt:lpwstr>41</vt:lpwstr>
  </property>
  <property fmtid="{D5CDD505-2E9C-101B-9397-08002B2CF9AE}" pid="26" name="Rep_name">
    <vt:lpwstr>pr3ac</vt:lpwstr>
  </property>
  <property fmtid="{D5CDD505-2E9C-101B-9397-08002B2CF9AE}" pid="27" name="wb_name1">
    <vt:lpwstr>pr3ac1</vt:lpwstr>
  </property>
  <property fmtid="{D5CDD505-2E9C-101B-9397-08002B2CF9AE}" pid="28" name="wb_number">
    <vt:i4>1</vt:i4>
  </property>
  <property fmtid="{D5CDD505-2E9C-101B-9397-08002B2CF9AE}" pid="29" name="wb_total">
    <vt:i4>1</vt:i4>
  </property>
  <property fmtid="{D5CDD505-2E9C-101B-9397-08002B2CF9AE}" pid="30" name="wb_sheets_total">
    <vt:lpwstr>1</vt:lpwstr>
  </property>
  <property fmtid="{D5CDD505-2E9C-101B-9397-08002B2CF9AE}" pid="31" name="line_breaks">
    <vt:lpwstr/>
  </property>
  <property fmtid="{D5CDD505-2E9C-101B-9397-08002B2CF9AE}" pid="32" name="auto_xls_convert">
    <vt:i4>0</vt:i4>
  </property>
  <property fmtid="{D5CDD505-2E9C-101B-9397-08002B2CF9AE}" pid="33" name="upper_col_number">
    <vt:lpwstr>16</vt:lpwstr>
  </property>
  <property fmtid="{D5CDD505-2E9C-101B-9397-08002B2CF9AE}" pid="34" name="Pb_version">
    <vt:lpwstr/>
  </property>
  <property fmtid="{D5CDD505-2E9C-101B-9397-08002B2CF9AE}" pid="35" name="Program_version">
    <vt:lpwstr/>
  </property>
  <property fmtid="{D5CDD505-2E9C-101B-9397-08002B2CF9AE}" pid="36" name="Html_converter_version">
    <vt:lpwstr>2.3.1</vt:lpwstr>
  </property>
  <property fmtid="{D5CDD505-2E9C-101B-9397-08002B2CF9AE}" pid="37" name="Xls_conv_version">
    <vt:lpwstr>2.3.1</vt:lpwstr>
  </property>
  <property fmtid="{D5CDD505-2E9C-101B-9397-08002B2CF9AE}" pid="38" name="Html_built_time">
    <vt:lpwstr>start_time=16:13:42, finish_time=16:13:47</vt:lpwstr>
  </property>
  <property fmtid="{D5CDD505-2E9C-101B-9397-08002B2CF9AE}" pid="39" name="Finish_time">
    <vt:lpwstr>4:13:48 PM</vt:lpwstr>
  </property>
  <property fmtid="{D5CDD505-2E9C-101B-9397-08002B2CF9AE}" pid="40" name="Xls_save_path">
    <vt:lpwstr/>
  </property>
  <property fmtid="{D5CDD505-2E9C-101B-9397-08002B2CF9AE}" pid="41" name="html_table_rows">
    <vt:i4>38</vt:i4>
  </property>
  <property fmtid="{D5CDD505-2E9C-101B-9397-08002B2CF9AE}" pid="42" name="html_array_dim">
    <vt:i4>38</vt:i4>
  </property>
</Properties>
</file>