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6 -2013 год" sheetId="1" r:id="rId1"/>
    <sheet name="Лист 1" sheetId="2" r:id="rId2"/>
    <sheet name="Лист3" sheetId="3" r:id="rId3"/>
  </sheets>
  <definedNames>
    <definedName name="_xlnm.Print_Area" localSheetId="0">'6 -2013 год'!$A$1:$F$66</definedName>
  </definedNames>
  <calcPr calcId="124519"/>
</workbook>
</file>

<file path=xl/calcChain.xml><?xml version="1.0" encoding="utf-8"?>
<calcChain xmlns="http://schemas.openxmlformats.org/spreadsheetml/2006/main">
  <c r="F64" i="1"/>
  <c r="D63"/>
  <c r="D60"/>
  <c r="D58"/>
  <c r="D61"/>
  <c r="E61"/>
  <c r="E54"/>
  <c r="E63" s="1"/>
  <c r="D54"/>
  <c r="F53"/>
  <c r="F52"/>
  <c r="E51"/>
  <c r="D51"/>
  <c r="F51" s="1"/>
  <c r="F61"/>
  <c r="E64"/>
  <c r="D64"/>
  <c r="F31"/>
  <c r="F30"/>
  <c r="E29"/>
  <c r="D29"/>
  <c r="E62"/>
  <c r="D62"/>
  <c r="E60"/>
  <c r="D49"/>
  <c r="E49"/>
  <c r="F49" s="1"/>
  <c r="E42"/>
  <c r="F42" s="1"/>
  <c r="D42"/>
  <c r="E56"/>
  <c r="F56" s="1"/>
  <c r="D56"/>
  <c r="E44"/>
  <c r="D44"/>
  <c r="D40"/>
  <c r="F40" s="1"/>
  <c r="F39"/>
  <c r="F38"/>
  <c r="F37"/>
  <c r="F36"/>
  <c r="E35"/>
  <c r="D35"/>
  <c r="F33"/>
  <c r="F28"/>
  <c r="F27"/>
  <c r="F25"/>
  <c r="F24"/>
  <c r="F21"/>
  <c r="E20"/>
  <c r="D20"/>
  <c r="E18"/>
  <c r="D18"/>
  <c r="F17"/>
  <c r="D13"/>
  <c r="E13"/>
  <c r="D15"/>
  <c r="E32"/>
  <c r="D32"/>
  <c r="E58" l="1"/>
  <c r="F63"/>
  <c r="F32"/>
  <c r="F35"/>
  <c r="F29"/>
  <c r="F20"/>
  <c r="F18"/>
  <c r="F13"/>
  <c r="E11"/>
  <c r="E15"/>
  <c r="F15" s="1"/>
  <c r="F11" l="1"/>
  <c r="F58"/>
</calcChain>
</file>

<file path=xl/sharedStrings.xml><?xml version="1.0" encoding="utf-8"?>
<sst xmlns="http://schemas.openxmlformats.org/spreadsheetml/2006/main" count="84" uniqueCount="46">
  <si>
    <t>Финансово-экономическое управление администрации города Покров</t>
  </si>
  <si>
    <t>№  п/п</t>
  </si>
  <si>
    <t>Наименование программы</t>
  </si>
  <si>
    <t>мест б-т</t>
  </si>
  <si>
    <t>МЦП "Сохранение и реконструкция военно-мемориальных объектов в МО "Город Покров" на 2011-2015 г.г."</t>
  </si>
  <si>
    <t>МЦП "Обеспечение жильем молодых семей города Покров на 2011-2015 г.г."</t>
  </si>
  <si>
    <t>Исполнено</t>
  </si>
  <si>
    <t>Источник финансир</t>
  </si>
  <si>
    <t>обл б-т</t>
  </si>
  <si>
    <t>Итого</t>
  </si>
  <si>
    <t xml:space="preserve">ремонт дорог                        </t>
  </si>
  <si>
    <t xml:space="preserve">ремонт дорог                          </t>
  </si>
  <si>
    <t>внебюд</t>
  </si>
  <si>
    <t>фед б-т</t>
  </si>
  <si>
    <t xml:space="preserve">уличное освещение           </t>
  </si>
  <si>
    <t xml:space="preserve">озеленение                             </t>
  </si>
  <si>
    <t xml:space="preserve">содерж мест захоронения        </t>
  </si>
  <si>
    <t>дворовые территории</t>
  </si>
  <si>
    <t xml:space="preserve">прочие мероприятия                      </t>
  </si>
  <si>
    <t>Исполнение бюджетной росписи по целевым программам за 6 месяцев 2013</t>
  </si>
  <si>
    <t>2013 год</t>
  </si>
  <si>
    <t>% исполнения</t>
  </si>
  <si>
    <t>МЦП "Повышение безопасности дорожного движения на территории МО "Город Покров" в 2013-2015 г.г."</t>
  </si>
  <si>
    <t>Утверждено                на 2013 год</t>
  </si>
  <si>
    <t>МЦП "Снижение рисков и смягчение последствий чрезвычайных ситуаций природного и техногенного характера  муниципального образования "Город Покров" в 2013-2015 г.г."</t>
  </si>
  <si>
    <t>МЦП "Развитие внутреннего въездного туризм в муниципальном образовании "Город Покров" на 2013-2015 г.г."</t>
  </si>
  <si>
    <t>район б-т</t>
  </si>
  <si>
    <t xml:space="preserve">содержание дорог             </t>
  </si>
  <si>
    <t xml:space="preserve">содержание  тротуаров                      </t>
  </si>
  <si>
    <t>МЦП "Развитие благоустройства территории МО "Город Покров" в 2013-2015 г.г."</t>
  </si>
  <si>
    <t>Долгосрочные муниципальные целевые программы</t>
  </si>
  <si>
    <t>(План на 01.07.2013)</t>
  </si>
  <si>
    <t>Ведомственные целевые программы</t>
  </si>
  <si>
    <t>ВЦП "Развитие муниципальной службы в муниципальном образовании "Город Покров" на 2013-2014 г.г."</t>
  </si>
  <si>
    <t>ВЦП "Мероприятия по землеустройству на 2011-2013 г.г."</t>
  </si>
  <si>
    <t>ВЦП "Энергосбережение, повышение надежности и энергетической эффективности на территории МО "Город Покров" на 2013 год"</t>
  </si>
  <si>
    <t>ВЦП "Поддержка молодежных инициатив в г. Покрове на 2011-2013 г.г."</t>
  </si>
  <si>
    <t>МЦП "Развитие физической культуры и спорта в г. Покров на 2011-2015 г.г."</t>
  </si>
  <si>
    <t>МЦП "Содействие развитию малого и среднего предпринимательства в муниципальном образовании "Город Покров" на 2012-2014 г.г."</t>
  </si>
  <si>
    <t>МЦП "Ремонт и содержание автомобильных дорог общего пользования местного значения МО "Город Покров" в 2012-2015 г.г. "</t>
  </si>
  <si>
    <t xml:space="preserve"> устройство тротуаров</t>
  </si>
  <si>
    <t>ИТОГО</t>
  </si>
  <si>
    <t>в том числе:</t>
  </si>
  <si>
    <t xml:space="preserve">внебюд </t>
  </si>
  <si>
    <t>ВЦП "Реконструкция и капитальный ремонт жилого фонда муниципального образования "Город Покров " на 2013-2015 г.г."</t>
  </si>
  <si>
    <t>МЦП "Окончание незавершенного строительства очистных сооружений муниципального образования "Город Покров" в 2012-2015 г.г."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</si>
</sst>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%"/>
  </numFmts>
  <fonts count="22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 Cyr"/>
      <charset val="204"/>
    </font>
    <font>
      <sz val="11"/>
      <name val="Arial Cyr"/>
      <charset val="204"/>
    </font>
    <font>
      <b/>
      <sz val="11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7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65" fontId="0" fillId="0" borderId="0" xfId="0" applyNumberFormat="1"/>
    <xf numFmtId="0" fontId="2" fillId="0" borderId="9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4" fontId="10" fillId="0" borderId="22" xfId="0" applyNumberFormat="1" applyFont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4" fontId="0" fillId="0" borderId="0" xfId="0" applyNumberFormat="1"/>
    <xf numFmtId="4" fontId="13" fillId="0" borderId="0" xfId="0" applyNumberFormat="1" applyFont="1"/>
    <xf numFmtId="0" fontId="0" fillId="0" borderId="0" xfId="0" applyAlignment="1"/>
    <xf numFmtId="165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4" fontId="10" fillId="0" borderId="29" xfId="0" applyNumberFormat="1" applyFont="1" applyBorder="1" applyAlignment="1">
      <alignment horizontal="center" vertical="center"/>
    </xf>
    <xf numFmtId="164" fontId="10" fillId="0" borderId="53" xfId="0" applyNumberFormat="1" applyFont="1" applyBorder="1" applyAlignment="1">
      <alignment horizontal="center" vertical="center"/>
    </xf>
    <xf numFmtId="165" fontId="14" fillId="0" borderId="41" xfId="0" applyNumberFormat="1" applyFont="1" applyBorder="1" applyAlignment="1">
      <alignment horizontal="center" vertical="center" wrapText="1"/>
    </xf>
    <xf numFmtId="165" fontId="15" fillId="0" borderId="44" xfId="0" applyNumberFormat="1" applyFont="1" applyBorder="1" applyAlignment="1">
      <alignment horizontal="center" vertical="center"/>
    </xf>
    <xf numFmtId="165" fontId="18" fillId="0" borderId="44" xfId="0" applyNumberFormat="1" applyFont="1" applyFill="1" applyBorder="1" applyAlignment="1">
      <alignment horizontal="center" vertical="center"/>
    </xf>
    <xf numFmtId="165" fontId="17" fillId="0" borderId="45" xfId="0" applyNumberFormat="1" applyFont="1" applyFill="1" applyBorder="1" applyAlignment="1">
      <alignment horizontal="right" vertical="center"/>
    </xf>
    <xf numFmtId="165" fontId="19" fillId="0" borderId="41" xfId="0" applyNumberFormat="1" applyFont="1" applyBorder="1" applyAlignment="1">
      <alignment horizontal="center" vertical="center" wrapText="1"/>
    </xf>
    <xf numFmtId="164" fontId="17" fillId="0" borderId="26" xfId="0" applyNumberFormat="1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65" fontId="17" fillId="0" borderId="46" xfId="0" applyNumberFormat="1" applyFont="1" applyBorder="1" applyAlignment="1">
      <alignment horizontal="center" vertical="center"/>
    </xf>
    <xf numFmtId="165" fontId="17" fillId="0" borderId="42" xfId="0" applyNumberFormat="1" applyFont="1" applyBorder="1" applyAlignment="1">
      <alignment horizontal="center" vertical="center"/>
    </xf>
    <xf numFmtId="165" fontId="17" fillId="0" borderId="50" xfId="0" applyNumberFormat="1" applyFont="1" applyBorder="1" applyAlignment="1">
      <alignment horizontal="center" vertical="center"/>
    </xf>
    <xf numFmtId="165" fontId="17" fillId="0" borderId="47" xfId="0" applyNumberFormat="1" applyFont="1" applyBorder="1" applyAlignment="1">
      <alignment horizontal="center" vertical="center"/>
    </xf>
    <xf numFmtId="165" fontId="17" fillId="0" borderId="48" xfId="0" applyNumberFormat="1" applyFont="1" applyFill="1" applyBorder="1" applyAlignment="1">
      <alignment horizontal="center" vertical="center"/>
    </xf>
    <xf numFmtId="165" fontId="17" fillId="0" borderId="45" xfId="0" applyNumberFormat="1" applyFont="1" applyFill="1" applyBorder="1" applyAlignment="1">
      <alignment horizontal="center" vertical="center"/>
    </xf>
    <xf numFmtId="165" fontId="17" fillId="0" borderId="41" xfId="0" applyNumberFormat="1" applyFont="1" applyFill="1" applyBorder="1" applyAlignment="1">
      <alignment horizontal="center" vertical="center"/>
    </xf>
    <xf numFmtId="165" fontId="17" fillId="0" borderId="44" xfId="0" applyNumberFormat="1" applyFont="1" applyFill="1" applyBorder="1" applyAlignment="1">
      <alignment horizontal="center" vertical="center"/>
    </xf>
    <xf numFmtId="165" fontId="17" fillId="0" borderId="47" xfId="0" applyNumberFormat="1" applyFont="1" applyFill="1" applyBorder="1" applyAlignment="1">
      <alignment horizontal="center" vertical="center"/>
    </xf>
    <xf numFmtId="165" fontId="15" fillId="0" borderId="61" xfId="0" applyNumberFormat="1" applyFont="1" applyFill="1" applyBorder="1" applyAlignment="1">
      <alignment horizontal="center" vertical="center"/>
    </xf>
    <xf numFmtId="0" fontId="13" fillId="0" borderId="0" xfId="0" applyFont="1"/>
    <xf numFmtId="0" fontId="4" fillId="0" borderId="0" xfId="0" applyFont="1"/>
    <xf numFmtId="165" fontId="17" fillId="0" borderId="63" xfId="0" applyNumberFormat="1" applyFont="1" applyBorder="1" applyAlignment="1">
      <alignment horizontal="right" vertical="center"/>
    </xf>
    <xf numFmtId="165" fontId="18" fillId="0" borderId="61" xfId="0" applyNumberFormat="1" applyFont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7" fillId="0" borderId="37" xfId="0" applyNumberFormat="1" applyFont="1" applyBorder="1" applyAlignment="1">
      <alignment horizontal="center" vertical="center"/>
    </xf>
    <xf numFmtId="164" fontId="17" fillId="0" borderId="39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/>
    </xf>
    <xf numFmtId="164" fontId="17" fillId="0" borderId="35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/>
    </xf>
    <xf numFmtId="164" fontId="17" fillId="0" borderId="49" xfId="0" applyNumberFormat="1" applyFont="1" applyFill="1" applyBorder="1" applyAlignment="1">
      <alignment horizontal="center" vertical="center"/>
    </xf>
    <xf numFmtId="164" fontId="17" fillId="0" borderId="39" xfId="0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164" fontId="17" fillId="0" borderId="36" xfId="0" applyNumberFormat="1" applyFont="1" applyFill="1" applyBorder="1" applyAlignment="1">
      <alignment horizontal="center" vertical="center"/>
    </xf>
    <xf numFmtId="164" fontId="17" fillId="0" borderId="55" xfId="0" applyNumberFormat="1" applyFont="1" applyBorder="1" applyAlignment="1">
      <alignment horizontal="center" vertical="center"/>
    </xf>
    <xf numFmtId="164" fontId="17" fillId="0" borderId="56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center"/>
    </xf>
    <xf numFmtId="4" fontId="17" fillId="0" borderId="36" xfId="0" applyNumberFormat="1" applyFont="1" applyBorder="1" applyAlignment="1">
      <alignment horizontal="center"/>
    </xf>
    <xf numFmtId="4" fontId="17" fillId="0" borderId="36" xfId="0" applyNumberFormat="1" applyFont="1" applyBorder="1" applyAlignment="1">
      <alignment horizontal="center" vertical="center"/>
    </xf>
    <xf numFmtId="165" fontId="17" fillId="0" borderId="45" xfId="0" applyNumberFormat="1" applyFont="1" applyBorder="1" applyAlignment="1">
      <alignment horizontal="center" vertical="center"/>
    </xf>
    <xf numFmtId="165" fontId="17" fillId="0" borderId="45" xfId="0" applyNumberFormat="1" applyFont="1" applyBorder="1" applyAlignment="1">
      <alignment horizontal="right" vertical="center"/>
    </xf>
    <xf numFmtId="164" fontId="17" fillId="0" borderId="20" xfId="0" applyNumberFormat="1" applyFont="1" applyBorder="1" applyAlignment="1">
      <alignment horizontal="center" vertical="center"/>
    </xf>
    <xf numFmtId="164" fontId="17" fillId="0" borderId="36" xfId="0" applyNumberFormat="1" applyFont="1" applyBorder="1" applyAlignment="1">
      <alignment horizontal="center" vertical="center"/>
    </xf>
    <xf numFmtId="165" fontId="15" fillId="0" borderId="61" xfId="0" applyNumberFormat="1" applyFont="1" applyBorder="1" applyAlignment="1">
      <alignment horizontal="center" vertical="center"/>
    </xf>
    <xf numFmtId="165" fontId="19" fillId="0" borderId="61" xfId="0" applyNumberFormat="1" applyFont="1" applyBorder="1" applyAlignment="1">
      <alignment horizontal="center" vertical="center" wrapText="1"/>
    </xf>
    <xf numFmtId="165" fontId="19" fillId="0" borderId="45" xfId="0" applyNumberFormat="1" applyFont="1" applyBorder="1" applyAlignment="1">
      <alignment horizontal="center" vertical="center" wrapText="1"/>
    </xf>
    <xf numFmtId="165" fontId="16" fillId="0" borderId="42" xfId="0" applyNumberFormat="1" applyFont="1" applyBorder="1" applyAlignment="1">
      <alignment horizontal="right" vertical="center"/>
    </xf>
    <xf numFmtId="165" fontId="16" fillId="0" borderId="45" xfId="0" applyNumberFormat="1" applyFont="1" applyBorder="1" applyAlignment="1">
      <alignment horizontal="center" vertical="center"/>
    </xf>
    <xf numFmtId="165" fontId="17" fillId="0" borderId="48" xfId="0" applyNumberFormat="1" applyFont="1" applyBorder="1" applyAlignment="1">
      <alignment horizontal="center" vertical="center"/>
    </xf>
    <xf numFmtId="165" fontId="17" fillId="0" borderId="41" xfId="0" applyNumberFormat="1" applyFont="1" applyBorder="1" applyAlignment="1">
      <alignment horizontal="center"/>
    </xf>
    <xf numFmtId="165" fontId="17" fillId="0" borderId="43" xfId="0" applyNumberFormat="1" applyFont="1" applyBorder="1" applyAlignment="1">
      <alignment horizontal="center"/>
    </xf>
    <xf numFmtId="4" fontId="8" fillId="0" borderId="60" xfId="0" applyNumberFormat="1" applyFont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7" fillId="0" borderId="68" xfId="0" applyNumberFormat="1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164" fontId="17" fillId="0" borderId="69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5" fontId="15" fillId="0" borderId="42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0" fontId="0" fillId="0" borderId="70" xfId="0" applyFill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4" fontId="17" fillId="0" borderId="33" xfId="0" applyNumberFormat="1" applyFont="1" applyBorder="1" applyAlignment="1">
      <alignment horizontal="center" vertical="center"/>
    </xf>
    <xf numFmtId="164" fontId="17" fillId="0" borderId="37" xfId="0" applyNumberFormat="1" applyFont="1" applyFill="1" applyBorder="1" applyAlignment="1">
      <alignment horizontal="center" vertical="center"/>
    </xf>
    <xf numFmtId="165" fontId="19" fillId="0" borderId="44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/>
    </xf>
    <xf numFmtId="165" fontId="17" fillId="0" borderId="43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0" xfId="0" applyAlignment="1">
      <alignment horizontal="right"/>
    </xf>
    <xf numFmtId="0" fontId="20" fillId="0" borderId="64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60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9" xfId="0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165" fontId="15" fillId="0" borderId="41" xfId="0" applyNumberFormat="1" applyFont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84" zoomScaleSheetLayoutView="84" workbookViewId="0">
      <selection activeCell="J44" sqref="J44"/>
    </sheetView>
  </sheetViews>
  <sheetFormatPr defaultRowHeight="15"/>
  <cols>
    <col min="1" max="1" width="8" customWidth="1"/>
    <col min="2" max="2" width="43.5703125" customWidth="1"/>
    <col min="3" max="3" width="12.7109375" customWidth="1"/>
    <col min="4" max="4" width="16.42578125" customWidth="1"/>
    <col min="5" max="5" width="17.140625" customWidth="1"/>
    <col min="6" max="6" width="14.42578125" customWidth="1"/>
    <col min="7" max="7" width="10.85546875" customWidth="1"/>
    <col min="8" max="8" width="13" bestFit="1" customWidth="1"/>
  </cols>
  <sheetData>
    <row r="1" spans="1:8">
      <c r="A1" t="s">
        <v>0</v>
      </c>
      <c r="E1" s="145" t="s">
        <v>31</v>
      </c>
      <c r="F1" s="145"/>
    </row>
    <row r="2" spans="1:8" ht="19.5" customHeight="1">
      <c r="A2" s="169" t="s">
        <v>19</v>
      </c>
      <c r="B2" s="170"/>
      <c r="C2" s="170"/>
      <c r="D2" s="171"/>
      <c r="E2" s="171"/>
      <c r="F2" s="171"/>
    </row>
    <row r="3" spans="1:8" ht="7.5" customHeight="1" thickBot="1"/>
    <row r="4" spans="1:8" ht="16.5" thickTop="1">
      <c r="A4" s="185" t="s">
        <v>1</v>
      </c>
      <c r="B4" s="192" t="s">
        <v>2</v>
      </c>
      <c r="C4" s="195" t="s">
        <v>7</v>
      </c>
      <c r="D4" s="172" t="s">
        <v>20</v>
      </c>
      <c r="E4" s="173"/>
      <c r="F4" s="179" t="s">
        <v>21</v>
      </c>
      <c r="G4" s="42"/>
      <c r="H4" s="2"/>
    </row>
    <row r="5" spans="1:8" ht="15" customHeight="1">
      <c r="A5" s="186"/>
      <c r="B5" s="193"/>
      <c r="C5" s="196"/>
      <c r="D5" s="174" t="s">
        <v>23</v>
      </c>
      <c r="E5" s="177" t="s">
        <v>6</v>
      </c>
      <c r="F5" s="180"/>
      <c r="G5" s="2"/>
      <c r="H5" s="2"/>
    </row>
    <row r="6" spans="1:8">
      <c r="A6" s="186"/>
      <c r="B6" s="193"/>
      <c r="C6" s="196"/>
      <c r="D6" s="175"/>
      <c r="E6" s="177"/>
      <c r="F6" s="180"/>
      <c r="G6" s="2"/>
      <c r="H6" s="2"/>
    </row>
    <row r="7" spans="1:8">
      <c r="A7" s="186"/>
      <c r="B7" s="193"/>
      <c r="C7" s="196"/>
      <c r="D7" s="175"/>
      <c r="E7" s="177"/>
      <c r="F7" s="180"/>
      <c r="G7" s="2"/>
      <c r="H7" s="2"/>
    </row>
    <row r="8" spans="1:8">
      <c r="A8" s="187"/>
      <c r="B8" s="194"/>
      <c r="C8" s="197"/>
      <c r="D8" s="176"/>
      <c r="E8" s="178"/>
      <c r="F8" s="181"/>
      <c r="G8" s="42"/>
      <c r="H8" s="42"/>
    </row>
    <row r="9" spans="1:8" ht="11.25" customHeight="1" thickBot="1">
      <c r="A9" s="11">
        <v>1</v>
      </c>
      <c r="B9" s="3">
        <v>2</v>
      </c>
      <c r="C9" s="25">
        <v>3</v>
      </c>
      <c r="D9" s="11">
        <v>7</v>
      </c>
      <c r="E9" s="12">
        <v>9</v>
      </c>
      <c r="F9" s="13">
        <v>10</v>
      </c>
    </row>
    <row r="10" spans="1:8" ht="17.25" customHeight="1" thickBot="1">
      <c r="A10" s="146" t="s">
        <v>30</v>
      </c>
      <c r="B10" s="147"/>
      <c r="C10" s="147"/>
      <c r="D10" s="147"/>
      <c r="E10" s="147"/>
      <c r="F10" s="148"/>
      <c r="H10" s="72"/>
    </row>
    <row r="11" spans="1:8" ht="71.25" customHeight="1">
      <c r="A11" s="141">
        <v>1</v>
      </c>
      <c r="B11" s="155" t="s">
        <v>22</v>
      </c>
      <c r="C11" s="26" t="s">
        <v>9</v>
      </c>
      <c r="D11" s="18">
        <v>905310</v>
      </c>
      <c r="E11" s="23">
        <f>SUM(E12:E12)</f>
        <v>73049.2</v>
      </c>
      <c r="F11" s="107">
        <f>E11/D11</f>
        <v>8.0689708497641691E-2</v>
      </c>
    </row>
    <row r="12" spans="1:8" ht="17.25" customHeight="1" thickBot="1">
      <c r="A12" s="149"/>
      <c r="B12" s="151"/>
      <c r="C12" s="28" t="s">
        <v>3</v>
      </c>
      <c r="D12" s="52">
        <v>905310</v>
      </c>
      <c r="E12" s="53">
        <v>73049.2</v>
      </c>
      <c r="F12" s="108"/>
    </row>
    <row r="13" spans="1:8" ht="61.5" customHeight="1">
      <c r="A13" s="161">
        <v>2</v>
      </c>
      <c r="B13" s="198" t="s">
        <v>24</v>
      </c>
      <c r="C13" s="27" t="s">
        <v>9</v>
      </c>
      <c r="D13" s="45">
        <f>D14</f>
        <v>2575300</v>
      </c>
      <c r="E13" s="46">
        <f>SUM(E14:E14)</f>
        <v>2121941.08</v>
      </c>
      <c r="F13" s="51">
        <f>E13/D13</f>
        <v>0.82395879315031262</v>
      </c>
    </row>
    <row r="14" spans="1:8" ht="18.75" customHeight="1" thickBot="1">
      <c r="A14" s="149"/>
      <c r="B14" s="151"/>
      <c r="C14" s="28" t="s">
        <v>3</v>
      </c>
      <c r="D14" s="52">
        <v>2575300</v>
      </c>
      <c r="E14" s="53">
        <v>2121941.08</v>
      </c>
      <c r="F14" s="47"/>
    </row>
    <row r="15" spans="1:8" ht="45" customHeight="1">
      <c r="A15" s="152">
        <v>3</v>
      </c>
      <c r="B15" s="155" t="s">
        <v>38</v>
      </c>
      <c r="C15" s="26" t="s">
        <v>9</v>
      </c>
      <c r="D15" s="24">
        <f>SUM(D16:D17)</f>
        <v>2000000</v>
      </c>
      <c r="E15" s="23">
        <f>SUM(E16:E17)</f>
        <v>497668</v>
      </c>
      <c r="F15" s="48">
        <f>E15/D15</f>
        <v>0.248834</v>
      </c>
      <c r="G15" s="41"/>
    </row>
    <row r="16" spans="1:8" ht="15.75" customHeight="1">
      <c r="A16" s="153"/>
      <c r="B16" s="156"/>
      <c r="C16" s="27" t="s">
        <v>8</v>
      </c>
      <c r="D16" s="54">
        <v>1000000</v>
      </c>
      <c r="E16" s="55">
        <v>0</v>
      </c>
      <c r="F16" s="109"/>
      <c r="G16" s="4"/>
    </row>
    <row r="17" spans="1:8" ht="15.75" customHeight="1" thickBot="1">
      <c r="A17" s="154"/>
      <c r="B17" s="151"/>
      <c r="C17" s="28" t="s">
        <v>3</v>
      </c>
      <c r="D17" s="56">
        <v>1000000</v>
      </c>
      <c r="E17" s="57">
        <v>497668</v>
      </c>
      <c r="F17" s="110">
        <f>E17/D17</f>
        <v>0.497668</v>
      </c>
      <c r="G17" s="4"/>
    </row>
    <row r="18" spans="1:8" ht="50.25" customHeight="1">
      <c r="A18" s="188">
        <v>4</v>
      </c>
      <c r="B18" s="150" t="s">
        <v>25</v>
      </c>
      <c r="C18" s="26" t="s">
        <v>9</v>
      </c>
      <c r="D18" s="18">
        <f>D19</f>
        <v>800000</v>
      </c>
      <c r="E18" s="23">
        <f>SUM(E19:E19)</f>
        <v>57420</v>
      </c>
      <c r="F18" s="107">
        <f>E18/D18</f>
        <v>7.1775000000000005E-2</v>
      </c>
      <c r="G18" s="4"/>
    </row>
    <row r="19" spans="1:8" ht="15.75" customHeight="1" thickBot="1">
      <c r="A19" s="149"/>
      <c r="B19" s="151"/>
      <c r="C19" s="28" t="s">
        <v>3</v>
      </c>
      <c r="D19" s="56">
        <v>800000</v>
      </c>
      <c r="E19" s="57">
        <v>57420</v>
      </c>
      <c r="F19" s="110"/>
      <c r="G19" s="4"/>
    </row>
    <row r="20" spans="1:8" ht="60">
      <c r="A20" s="182">
        <v>5</v>
      </c>
      <c r="B20" s="60" t="s">
        <v>39</v>
      </c>
      <c r="C20" s="29" t="s">
        <v>9</v>
      </c>
      <c r="D20" s="114">
        <f>SUM(D21:D28)</f>
        <v>22533500</v>
      </c>
      <c r="E20" s="34">
        <f>SUM(E21:E28)</f>
        <v>5697300</v>
      </c>
      <c r="F20" s="48">
        <f>E20/D20</f>
        <v>0.25283688730112941</v>
      </c>
      <c r="G20" s="41"/>
    </row>
    <row r="21" spans="1:8">
      <c r="A21" s="168"/>
      <c r="B21" s="6" t="s">
        <v>11</v>
      </c>
      <c r="C21" s="183" t="s">
        <v>8</v>
      </c>
      <c r="D21" s="115">
        <v>2612000</v>
      </c>
      <c r="E21" s="75">
        <v>2298600</v>
      </c>
      <c r="F21" s="61">
        <f>E21/D21</f>
        <v>0.88001531393568144</v>
      </c>
      <c r="G21" s="4"/>
    </row>
    <row r="22" spans="1:8">
      <c r="A22" s="168"/>
      <c r="B22" s="14" t="s">
        <v>17</v>
      </c>
      <c r="C22" s="184"/>
      <c r="D22" s="116">
        <v>1995000</v>
      </c>
      <c r="E22" s="76">
        <v>0</v>
      </c>
      <c r="F22" s="62">
        <v>0</v>
      </c>
      <c r="G22" s="4"/>
    </row>
    <row r="23" spans="1:8" ht="15" customHeight="1">
      <c r="A23" s="168"/>
      <c r="B23" s="58" t="s">
        <v>10</v>
      </c>
      <c r="C23" s="59" t="s">
        <v>26</v>
      </c>
      <c r="D23" s="117">
        <v>8000000</v>
      </c>
      <c r="E23" s="77">
        <v>0</v>
      </c>
      <c r="F23" s="111">
        <v>0</v>
      </c>
      <c r="G23" s="4"/>
    </row>
    <row r="24" spans="1:8" ht="15" customHeight="1">
      <c r="A24" s="168"/>
      <c r="B24" s="8" t="s">
        <v>10</v>
      </c>
      <c r="C24" s="199" t="s">
        <v>3</v>
      </c>
      <c r="D24" s="118">
        <v>3000200</v>
      </c>
      <c r="E24" s="78">
        <v>946200</v>
      </c>
      <c r="F24" s="63">
        <f>E24/D24</f>
        <v>0.31537897473501769</v>
      </c>
      <c r="G24" s="4"/>
    </row>
    <row r="25" spans="1:8" ht="15" customHeight="1">
      <c r="A25" s="168"/>
      <c r="B25" s="9" t="s">
        <v>27</v>
      </c>
      <c r="C25" s="199"/>
      <c r="D25" s="118">
        <v>2215500</v>
      </c>
      <c r="E25" s="78">
        <v>952700</v>
      </c>
      <c r="F25" s="63">
        <f>E25/D25</f>
        <v>0.43001579778830962</v>
      </c>
      <c r="G25" s="4"/>
    </row>
    <row r="26" spans="1:8" ht="15" customHeight="1">
      <c r="A26" s="168"/>
      <c r="B26" s="8" t="s">
        <v>17</v>
      </c>
      <c r="C26" s="199"/>
      <c r="D26" s="118">
        <v>1810800</v>
      </c>
      <c r="E26" s="78">
        <v>0</v>
      </c>
      <c r="F26" s="63">
        <v>0</v>
      </c>
      <c r="G26" s="4"/>
    </row>
    <row r="27" spans="1:8" ht="13.5" customHeight="1">
      <c r="A27" s="168"/>
      <c r="B27" s="9" t="s">
        <v>28</v>
      </c>
      <c r="C27" s="199"/>
      <c r="D27" s="119">
        <v>1400000</v>
      </c>
      <c r="E27" s="79">
        <v>1400000</v>
      </c>
      <c r="F27" s="64">
        <f t="shared" ref="F27:F33" si="0">E27/D27</f>
        <v>1</v>
      </c>
      <c r="G27" s="4"/>
    </row>
    <row r="28" spans="1:8" ht="15" customHeight="1" thickBot="1">
      <c r="A28" s="168"/>
      <c r="B28" s="9" t="s">
        <v>40</v>
      </c>
      <c r="C28" s="200"/>
      <c r="D28" s="120">
        <v>1500000</v>
      </c>
      <c r="E28" s="79">
        <v>99800</v>
      </c>
      <c r="F28" s="64">
        <f t="shared" si="0"/>
        <v>6.6533333333333333E-2</v>
      </c>
      <c r="G28" s="4"/>
    </row>
    <row r="29" spans="1:8" ht="47.25" customHeight="1">
      <c r="A29" s="152">
        <v>6</v>
      </c>
      <c r="B29" s="155" t="s">
        <v>44</v>
      </c>
      <c r="C29" s="26" t="s">
        <v>9</v>
      </c>
      <c r="D29" s="15">
        <f>D30+D31</f>
        <v>4210500</v>
      </c>
      <c r="E29" s="19">
        <f>E30+E31</f>
        <v>1308476.1599999999</v>
      </c>
      <c r="F29" s="137">
        <f t="shared" si="0"/>
        <v>0.31076503028143926</v>
      </c>
      <c r="G29" s="41"/>
    </row>
    <row r="30" spans="1:8" ht="16.5" customHeight="1">
      <c r="A30" s="153"/>
      <c r="B30" s="156"/>
      <c r="C30" s="134" t="s">
        <v>3</v>
      </c>
      <c r="D30" s="135">
        <v>4000000</v>
      </c>
      <c r="E30" s="136">
        <v>1192376.1599999999</v>
      </c>
      <c r="F30" s="65">
        <f t="shared" si="0"/>
        <v>0.29809404</v>
      </c>
      <c r="G30" s="4"/>
      <c r="H30" s="44"/>
    </row>
    <row r="31" spans="1:8" ht="16.5" customHeight="1" thickBot="1">
      <c r="A31" s="154"/>
      <c r="B31" s="151"/>
      <c r="C31" s="29" t="s">
        <v>12</v>
      </c>
      <c r="D31" s="98">
        <v>210500</v>
      </c>
      <c r="E31" s="87">
        <v>116100</v>
      </c>
      <c r="F31" s="67">
        <f t="shared" si="0"/>
        <v>0.55154394299287413</v>
      </c>
      <c r="G31" s="4"/>
      <c r="H31" s="44"/>
    </row>
    <row r="32" spans="1:8" ht="37.5" customHeight="1">
      <c r="A32" s="141">
        <v>7</v>
      </c>
      <c r="B32" s="162" t="s">
        <v>45</v>
      </c>
      <c r="C32" s="30" t="s">
        <v>9</v>
      </c>
      <c r="D32" s="21">
        <f>SUM(D33:D34)</f>
        <v>250209152.78</v>
      </c>
      <c r="E32" s="22">
        <f>SUM(E33:E34)</f>
        <v>165000</v>
      </c>
      <c r="F32" s="49">
        <f t="shared" si="0"/>
        <v>6.5944829822064358E-4</v>
      </c>
      <c r="G32" s="41"/>
    </row>
    <row r="33" spans="1:8" ht="16.5" customHeight="1">
      <c r="A33" s="161"/>
      <c r="B33" s="163"/>
      <c r="C33" s="31" t="s">
        <v>3</v>
      </c>
      <c r="D33" s="82">
        <v>2000000</v>
      </c>
      <c r="E33" s="83">
        <v>165000</v>
      </c>
      <c r="F33" s="65">
        <f t="shared" si="0"/>
        <v>8.2500000000000004E-2</v>
      </c>
      <c r="G33" s="4"/>
      <c r="H33" s="44"/>
    </row>
    <row r="34" spans="1:8" ht="15.75" customHeight="1" thickBot="1">
      <c r="A34" s="149"/>
      <c r="B34" s="164"/>
      <c r="C34" s="32" t="s">
        <v>12</v>
      </c>
      <c r="D34" s="84">
        <v>248209152.78</v>
      </c>
      <c r="E34" s="85">
        <v>0</v>
      </c>
      <c r="F34" s="66">
        <v>0</v>
      </c>
      <c r="G34" s="4"/>
    </row>
    <row r="35" spans="1:8" ht="34.5" customHeight="1">
      <c r="A35" s="188">
        <v>8</v>
      </c>
      <c r="B35" s="1" t="s">
        <v>29</v>
      </c>
      <c r="C35" s="26" t="s">
        <v>9</v>
      </c>
      <c r="D35" s="18">
        <f>SUM(D36:D39)</f>
        <v>10227505</v>
      </c>
      <c r="E35" s="19">
        <f>SUM(E36:E39)</f>
        <v>5360467.6199999992</v>
      </c>
      <c r="F35" s="68">
        <f t="shared" ref="F35:F40" si="1">E35/D35</f>
        <v>0.52412270832426866</v>
      </c>
      <c r="G35" s="4"/>
    </row>
    <row r="36" spans="1:8" ht="15.75" customHeight="1">
      <c r="A36" s="168"/>
      <c r="B36" s="5" t="s">
        <v>14</v>
      </c>
      <c r="C36" s="189" t="s">
        <v>3</v>
      </c>
      <c r="D36" s="86">
        <v>4636630</v>
      </c>
      <c r="E36" s="87">
        <v>2701520.09</v>
      </c>
      <c r="F36" s="67">
        <f t="shared" si="1"/>
        <v>0.58264733006515501</v>
      </c>
      <c r="G36" s="4"/>
    </row>
    <row r="37" spans="1:8" ht="15.75" customHeight="1">
      <c r="A37" s="168"/>
      <c r="B37" s="10" t="s">
        <v>15</v>
      </c>
      <c r="C37" s="190"/>
      <c r="D37" s="88">
        <v>544419</v>
      </c>
      <c r="E37" s="89">
        <v>244731.6</v>
      </c>
      <c r="F37" s="69">
        <f t="shared" si="1"/>
        <v>0.44952802896298621</v>
      </c>
      <c r="G37" s="4"/>
    </row>
    <row r="38" spans="1:8" ht="15.75" customHeight="1">
      <c r="A38" s="168"/>
      <c r="B38" s="10" t="s">
        <v>16</v>
      </c>
      <c r="C38" s="190"/>
      <c r="D38" s="88">
        <v>408000</v>
      </c>
      <c r="E38" s="90">
        <v>100555.59</v>
      </c>
      <c r="F38" s="69">
        <f t="shared" si="1"/>
        <v>0.2464597794117647</v>
      </c>
      <c r="G38" s="4"/>
    </row>
    <row r="39" spans="1:8" ht="15.75" customHeight="1" thickBot="1">
      <c r="A39" s="149"/>
      <c r="B39" s="7" t="s">
        <v>18</v>
      </c>
      <c r="C39" s="191"/>
      <c r="D39" s="91">
        <v>4638456</v>
      </c>
      <c r="E39" s="81">
        <v>2313660.34</v>
      </c>
      <c r="F39" s="66">
        <f t="shared" si="1"/>
        <v>0.49879967385699031</v>
      </c>
      <c r="G39" s="4"/>
    </row>
    <row r="40" spans="1:8" ht="39.75" customHeight="1">
      <c r="A40" s="152">
        <v>9</v>
      </c>
      <c r="B40" s="165" t="s">
        <v>4</v>
      </c>
      <c r="C40" s="26" t="s">
        <v>9</v>
      </c>
      <c r="D40" s="17">
        <f t="shared" ref="D40" si="2">SUM(D41:D41)</f>
        <v>70000</v>
      </c>
      <c r="E40" s="16">
        <v>69762.600000000006</v>
      </c>
      <c r="F40" s="70">
        <f t="shared" si="1"/>
        <v>0.99660857142857151</v>
      </c>
      <c r="G40" s="41"/>
    </row>
    <row r="41" spans="1:8" ht="16.5" customHeight="1" thickBot="1">
      <c r="A41" s="154"/>
      <c r="B41" s="166"/>
      <c r="C41" s="28" t="s">
        <v>3</v>
      </c>
      <c r="D41" s="92">
        <v>70000</v>
      </c>
      <c r="E41" s="93">
        <v>69762.600000000006</v>
      </c>
      <c r="F41" s="50"/>
      <c r="G41" s="4"/>
    </row>
    <row r="42" spans="1:8" ht="66" customHeight="1">
      <c r="A42" s="158">
        <v>10</v>
      </c>
      <c r="B42" s="160" t="s">
        <v>37</v>
      </c>
      <c r="C42" s="26" t="s">
        <v>9</v>
      </c>
      <c r="D42" s="123">
        <f t="shared" ref="D42:E42" si="3">D43</f>
        <v>1000000</v>
      </c>
      <c r="E42" s="124">
        <f t="shared" si="3"/>
        <v>357981.34</v>
      </c>
      <c r="F42" s="74">
        <f>E42/D42</f>
        <v>0.35798134000000004</v>
      </c>
      <c r="G42" s="41"/>
    </row>
    <row r="43" spans="1:8" ht="16.5" customHeight="1" thickBot="1">
      <c r="A43" s="167"/>
      <c r="B43" s="151"/>
      <c r="C43" s="28" t="s">
        <v>3</v>
      </c>
      <c r="D43" s="104">
        <v>1000000</v>
      </c>
      <c r="E43" s="105">
        <v>357981.34</v>
      </c>
      <c r="F43" s="103"/>
      <c r="G43" s="4"/>
      <c r="H43" s="44"/>
    </row>
    <row r="44" spans="1:8" ht="35.25" customHeight="1">
      <c r="A44" s="161">
        <v>11</v>
      </c>
      <c r="B44" s="156" t="s">
        <v>5</v>
      </c>
      <c r="C44" s="27" t="s">
        <v>9</v>
      </c>
      <c r="D44" s="45">
        <f>SUM(D45:D47)</f>
        <v>2707710</v>
      </c>
      <c r="E44" s="121">
        <f>SUM(E45:E47)</f>
        <v>0</v>
      </c>
      <c r="F44" s="122">
        <v>0</v>
      </c>
      <c r="G44" s="41"/>
      <c r="H44" s="44"/>
    </row>
    <row r="45" spans="1:8" ht="14.25" customHeight="1">
      <c r="A45" s="168"/>
      <c r="B45" s="156"/>
      <c r="C45" s="35" t="s">
        <v>13</v>
      </c>
      <c r="D45" s="96">
        <v>893502</v>
      </c>
      <c r="E45" s="97">
        <v>0</v>
      </c>
      <c r="F45" s="62">
        <v>0</v>
      </c>
      <c r="G45" s="4"/>
    </row>
    <row r="46" spans="1:8" ht="15" customHeight="1">
      <c r="A46" s="168"/>
      <c r="B46" s="156"/>
      <c r="C46" s="36" t="s">
        <v>8</v>
      </c>
      <c r="D46" s="98">
        <v>976948</v>
      </c>
      <c r="E46" s="99">
        <v>0</v>
      </c>
      <c r="F46" s="112">
        <v>0</v>
      </c>
      <c r="G46" s="4"/>
    </row>
    <row r="47" spans="1:8" ht="15.75" customHeight="1" thickBot="1">
      <c r="A47" s="149"/>
      <c r="B47" s="151"/>
      <c r="C47" s="37" t="s">
        <v>3</v>
      </c>
      <c r="D47" s="80">
        <v>837260</v>
      </c>
      <c r="E47" s="100">
        <v>0</v>
      </c>
      <c r="F47" s="113">
        <v>0</v>
      </c>
      <c r="G47" s="4"/>
    </row>
    <row r="48" spans="1:8" ht="15.75" customHeight="1" thickBot="1">
      <c r="A48" s="146" t="s">
        <v>32</v>
      </c>
      <c r="B48" s="147"/>
      <c r="C48" s="147"/>
      <c r="D48" s="147"/>
      <c r="E48" s="147"/>
      <c r="F48" s="148"/>
      <c r="G48" s="4"/>
    </row>
    <row r="49" spans="1:8" ht="42.75" customHeight="1">
      <c r="A49" s="141">
        <v>1</v>
      </c>
      <c r="B49" s="150" t="s">
        <v>33</v>
      </c>
      <c r="C49" s="26" t="s">
        <v>9</v>
      </c>
      <c r="D49" s="126">
        <f>D50</f>
        <v>100000</v>
      </c>
      <c r="E49" s="127">
        <f>E50</f>
        <v>22500</v>
      </c>
      <c r="F49" s="74">
        <f>E49/D49</f>
        <v>0.22500000000000001</v>
      </c>
      <c r="G49" s="41"/>
    </row>
    <row r="50" spans="1:8" ht="15.75" customHeight="1" thickBot="1">
      <c r="A50" s="149"/>
      <c r="B50" s="151"/>
      <c r="C50" s="37" t="s">
        <v>3</v>
      </c>
      <c r="D50" s="80">
        <v>100000</v>
      </c>
      <c r="E50" s="101">
        <v>22500</v>
      </c>
      <c r="F50" s="102"/>
      <c r="G50" s="4"/>
      <c r="H50" s="44"/>
    </row>
    <row r="51" spans="1:8" ht="30.75" customHeight="1">
      <c r="A51" s="158">
        <v>2</v>
      </c>
      <c r="B51" s="160" t="s">
        <v>34</v>
      </c>
      <c r="C51" s="26" t="s">
        <v>9</v>
      </c>
      <c r="D51" s="18">
        <f>D52+D53</f>
        <v>2040000</v>
      </c>
      <c r="E51" s="20">
        <f>E52+E53</f>
        <v>462558.82</v>
      </c>
      <c r="F51" s="201">
        <f>E51/D51</f>
        <v>0.22674451960784314</v>
      </c>
      <c r="G51" s="4"/>
      <c r="H51" s="44"/>
    </row>
    <row r="52" spans="1:8" ht="15.75" customHeight="1">
      <c r="A52" s="159"/>
      <c r="B52" s="156"/>
      <c r="C52" s="134" t="s">
        <v>8</v>
      </c>
      <c r="D52" s="117">
        <v>600000</v>
      </c>
      <c r="E52" s="77">
        <v>0</v>
      </c>
      <c r="F52" s="111">
        <f>E52/D52</f>
        <v>0</v>
      </c>
      <c r="G52" s="4"/>
      <c r="H52" s="44"/>
    </row>
    <row r="53" spans="1:8" ht="15.75" customHeight="1" thickBot="1">
      <c r="A53" s="157"/>
      <c r="B53" s="151"/>
      <c r="C53" s="28" t="s">
        <v>3</v>
      </c>
      <c r="D53" s="52">
        <v>1440000</v>
      </c>
      <c r="E53" s="53">
        <v>462558.82</v>
      </c>
      <c r="F53" s="139">
        <f>E53/D53</f>
        <v>0.32122140277777778</v>
      </c>
      <c r="G53" s="4"/>
      <c r="H53" s="44"/>
    </row>
    <row r="54" spans="1:8" ht="36.75" customHeight="1">
      <c r="A54" s="202">
        <v>3</v>
      </c>
      <c r="B54" s="156" t="s">
        <v>35</v>
      </c>
      <c r="C54" s="26" t="s">
        <v>9</v>
      </c>
      <c r="D54" s="18">
        <f>D55</f>
        <v>1000000</v>
      </c>
      <c r="E54" s="20">
        <f>E55</f>
        <v>0</v>
      </c>
      <c r="F54" s="201">
        <v>0</v>
      </c>
      <c r="G54" s="41"/>
    </row>
    <row r="55" spans="1:8" ht="16.5" customHeight="1" thickBot="1">
      <c r="A55" s="157"/>
      <c r="B55" s="151"/>
      <c r="C55" s="28" t="s">
        <v>3</v>
      </c>
      <c r="D55" s="52">
        <v>1000000</v>
      </c>
      <c r="E55" s="53">
        <v>0</v>
      </c>
      <c r="F55" s="139">
        <v>0</v>
      </c>
      <c r="G55" s="4"/>
    </row>
    <row r="56" spans="1:8" ht="33" customHeight="1">
      <c r="A56" s="141">
        <v>4</v>
      </c>
      <c r="B56" s="143" t="s">
        <v>36</v>
      </c>
      <c r="C56" s="26" t="s">
        <v>9</v>
      </c>
      <c r="D56" s="18">
        <f>D57</f>
        <v>100000</v>
      </c>
      <c r="E56" s="20">
        <f>SUM(E57)</f>
        <v>20735.64</v>
      </c>
      <c r="F56" s="106">
        <f>E56/D56</f>
        <v>0.2073564</v>
      </c>
      <c r="G56" s="4"/>
    </row>
    <row r="57" spans="1:8" ht="15" customHeight="1" thickBot="1">
      <c r="A57" s="142"/>
      <c r="B57" s="144"/>
      <c r="C57" s="33" t="s">
        <v>3</v>
      </c>
      <c r="D57" s="94">
        <v>100000</v>
      </c>
      <c r="E57" s="95">
        <v>20735.64</v>
      </c>
      <c r="F57" s="73"/>
      <c r="G57" s="4"/>
    </row>
    <row r="58" spans="1:8" ht="15.75" thickTop="1">
      <c r="A58" s="2"/>
      <c r="B58" s="40"/>
      <c r="C58" s="125" t="s">
        <v>41</v>
      </c>
      <c r="D58" s="140">
        <f>D11+D13+D15+D18+D20+D29+D32+D35+D40+D42+D44+D49+D51+D54+D56</f>
        <v>300478977.77999997</v>
      </c>
      <c r="E58" s="140">
        <f>E11+E13+E15+E18+E20+E29+E32+E35+E40+E42+E44+E49+E51+E54+E56</f>
        <v>16214860.460000001</v>
      </c>
      <c r="F58" s="138">
        <f>E58/D58</f>
        <v>5.3963377337738233E-2</v>
      </c>
      <c r="G58" s="4"/>
    </row>
    <row r="59" spans="1:8" ht="13.5" customHeight="1">
      <c r="A59" s="2"/>
      <c r="B59" s="40"/>
      <c r="C59" s="131" t="s">
        <v>42</v>
      </c>
      <c r="D59" s="39"/>
      <c r="E59" s="39"/>
      <c r="F59" s="129"/>
      <c r="G59" s="4"/>
    </row>
    <row r="60" spans="1:8" ht="18" customHeight="1">
      <c r="A60" s="2"/>
      <c r="B60" s="40"/>
      <c r="C60" s="130" t="s">
        <v>13</v>
      </c>
      <c r="D60" s="128">
        <f>D45</f>
        <v>893502</v>
      </c>
      <c r="E60" s="128">
        <f>E45</f>
        <v>0</v>
      </c>
      <c r="F60" s="129">
        <v>0</v>
      </c>
      <c r="G60" s="41"/>
    </row>
    <row r="61" spans="1:8" ht="18.75" customHeight="1">
      <c r="A61" s="2"/>
      <c r="B61" s="40"/>
      <c r="C61" s="130" t="s">
        <v>8</v>
      </c>
      <c r="D61" s="128">
        <f>D16+D21+D22+D46+D52</f>
        <v>7183948</v>
      </c>
      <c r="E61" s="128">
        <f>E16+E21+E22+E46+E52</f>
        <v>2298600</v>
      </c>
      <c r="F61" s="129">
        <f>E61/D61</f>
        <v>0.31996334049188552</v>
      </c>
      <c r="G61" s="4"/>
      <c r="H61" s="44"/>
    </row>
    <row r="62" spans="1:8" ht="19.5" customHeight="1">
      <c r="A62" s="2"/>
      <c r="B62" s="40"/>
      <c r="C62" s="130" t="s">
        <v>26</v>
      </c>
      <c r="D62" s="128">
        <f>D23</f>
        <v>8000000</v>
      </c>
      <c r="E62" s="128">
        <f>E23</f>
        <v>0</v>
      </c>
      <c r="F62" s="129">
        <v>0</v>
      </c>
      <c r="G62" s="4"/>
      <c r="H62" s="44"/>
    </row>
    <row r="63" spans="1:8" ht="19.5" customHeight="1">
      <c r="A63" s="2"/>
      <c r="C63" s="130" t="s">
        <v>3</v>
      </c>
      <c r="D63" s="133">
        <f>D12+D14+D17+D19+D24+D25+D26+D27+D28+D30+D33+D36+D37+D38+D39+D41+D43+D47+D50+D53+D55+D57</f>
        <v>35981875</v>
      </c>
      <c r="E63" s="133">
        <f>E12+E14+E17+E19+E24+E25+E26+E27+E28+E30+E33+E36+E37+E38+E39+E41+E43+E47+E50+E53+E54+E57</f>
        <v>13800160.460000001</v>
      </c>
      <c r="F63" s="129">
        <f>E63/D63</f>
        <v>0.38353088770387872</v>
      </c>
      <c r="G63" s="43"/>
    </row>
    <row r="64" spans="1:8">
      <c r="A64" s="2"/>
      <c r="C64" s="130" t="s">
        <v>43</v>
      </c>
      <c r="D64" s="132">
        <f>D31+D34</f>
        <v>248419652.78</v>
      </c>
      <c r="E64" s="132">
        <f>E31+E34</f>
        <v>116100</v>
      </c>
      <c r="F64" s="129">
        <f>E64/D64</f>
        <v>4.6735432845491475E-4</v>
      </c>
      <c r="G64" s="43"/>
    </row>
    <row r="65" spans="1:7">
      <c r="A65" s="2"/>
      <c r="D65" s="38"/>
      <c r="E65" s="38"/>
      <c r="F65" s="71"/>
      <c r="G65" s="43"/>
    </row>
    <row r="66" spans="1:7">
      <c r="A66" s="2"/>
      <c r="D66" s="38"/>
      <c r="E66" s="38"/>
      <c r="G66" s="43"/>
    </row>
    <row r="67" spans="1:7">
      <c r="A67" s="2"/>
      <c r="G67" s="4"/>
    </row>
    <row r="68" spans="1:7">
      <c r="A68" s="2"/>
    </row>
    <row r="69" spans="1:7">
      <c r="A69" s="2"/>
    </row>
    <row r="70" spans="1:7">
      <c r="A70" s="2"/>
    </row>
    <row r="71" spans="1:7">
      <c r="A71" s="2"/>
    </row>
    <row r="72" spans="1:7">
      <c r="A72" s="2"/>
    </row>
    <row r="73" spans="1:7">
      <c r="A73" s="2"/>
    </row>
    <row r="74" spans="1:7">
      <c r="A74" s="2"/>
    </row>
    <row r="75" spans="1:7">
      <c r="A75" s="2"/>
    </row>
    <row r="76" spans="1:7">
      <c r="A76" s="2"/>
    </row>
    <row r="77" spans="1:7">
      <c r="A77" s="2"/>
    </row>
  </sheetData>
  <mergeCells count="42">
    <mergeCell ref="A18:A19"/>
    <mergeCell ref="B18:B19"/>
    <mergeCell ref="A35:A39"/>
    <mergeCell ref="C36:C39"/>
    <mergeCell ref="B4:B8"/>
    <mergeCell ref="C4:C8"/>
    <mergeCell ref="A13:A14"/>
    <mergeCell ref="B13:B14"/>
    <mergeCell ref="C24:C28"/>
    <mergeCell ref="A10:F10"/>
    <mergeCell ref="A42:A43"/>
    <mergeCell ref="B42:B43"/>
    <mergeCell ref="A44:A47"/>
    <mergeCell ref="B44:B47"/>
    <mergeCell ref="A2:F2"/>
    <mergeCell ref="A11:A12"/>
    <mergeCell ref="B11:B12"/>
    <mergeCell ref="D4:E4"/>
    <mergeCell ref="D5:D8"/>
    <mergeCell ref="E5:E8"/>
    <mergeCell ref="A15:A17"/>
    <mergeCell ref="B15:B17"/>
    <mergeCell ref="F4:F8"/>
    <mergeCell ref="A20:A28"/>
    <mergeCell ref="C21:C22"/>
    <mergeCell ref="A4:A8"/>
    <mergeCell ref="A56:A57"/>
    <mergeCell ref="B56:B57"/>
    <mergeCell ref="E1:F1"/>
    <mergeCell ref="A48:F48"/>
    <mergeCell ref="A49:A50"/>
    <mergeCell ref="B49:B50"/>
    <mergeCell ref="A29:A31"/>
    <mergeCell ref="B29:B31"/>
    <mergeCell ref="A54:A55"/>
    <mergeCell ref="B54:B55"/>
    <mergeCell ref="A51:A53"/>
    <mergeCell ref="B51:B53"/>
    <mergeCell ref="A32:A34"/>
    <mergeCell ref="B32:B34"/>
    <mergeCell ref="A40:A41"/>
    <mergeCell ref="B40:B41"/>
  </mergeCells>
  <pageMargins left="0.39370078740157483" right="0.11811023622047245" top="0.35433070866141736" bottom="0.35433070866141736" header="0.31496062992125984" footer="0.31496062992125984"/>
  <pageSetup paperSize="9" scale="87" orientation="portrait" r:id="rId1"/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1" sqref="K11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6 -2013 год</vt:lpstr>
      <vt:lpstr>Лист 1</vt:lpstr>
      <vt:lpstr>Лист3</vt:lpstr>
      <vt:lpstr>'6 -2013 год'!Область_печати</vt:lpstr>
    </vt:vector>
  </TitlesOfParts>
  <Company>АДМПОКРОВ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KTV</dc:creator>
  <cp:lastModifiedBy>KTV</cp:lastModifiedBy>
  <cp:lastPrinted>2013-08-06T10:46:08Z</cp:lastPrinted>
  <dcterms:created xsi:type="dcterms:W3CDTF">2012-04-28T03:51:04Z</dcterms:created>
  <dcterms:modified xsi:type="dcterms:W3CDTF">2013-08-08T11:09:47Z</dcterms:modified>
</cp:coreProperties>
</file>